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6155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6" i="1" l="1"/>
  <c r="C55" i="1" s="1"/>
  <c r="G50" i="1"/>
  <c r="F52" i="1"/>
  <c r="E52" i="1"/>
  <c r="C54" i="1"/>
  <c r="G47" i="1"/>
  <c r="G45" i="1"/>
  <c r="F47" i="1"/>
  <c r="E47" i="1"/>
  <c r="G37" i="1"/>
  <c r="E42" i="1"/>
  <c r="F42" i="1"/>
  <c r="G34" i="1"/>
  <c r="G30" i="1"/>
  <c r="E34" i="1"/>
  <c r="F34" i="1"/>
  <c r="G13" i="1"/>
  <c r="G26" i="1" s="1"/>
  <c r="E26" i="1"/>
  <c r="G9" i="1"/>
  <c r="G10" i="1" s="1"/>
  <c r="F10" i="1"/>
  <c r="E10" i="1"/>
  <c r="G4" i="1"/>
  <c r="G6" i="1" s="1"/>
  <c r="F6" i="1"/>
  <c r="E6" i="1"/>
  <c r="G52" i="1" l="1"/>
  <c r="G42" i="1"/>
  <c r="G55" i="1" l="1"/>
  <c r="G56" i="1" s="1"/>
</calcChain>
</file>

<file path=xl/sharedStrings.xml><?xml version="1.0" encoding="utf-8"?>
<sst xmlns="http://schemas.openxmlformats.org/spreadsheetml/2006/main" count="122" uniqueCount="53">
  <si>
    <t>運営費</t>
    <rPh sb="0" eb="3">
      <t>ウンエイヒ</t>
    </rPh>
    <phoneticPr fontId="2"/>
  </si>
  <si>
    <t>参加賞</t>
    <rPh sb="0" eb="3">
      <t>サンカショウ</t>
    </rPh>
    <phoneticPr fontId="2"/>
  </si>
  <si>
    <t>抽選会</t>
    <rPh sb="0" eb="3">
      <t>チュウセンカイ</t>
    </rPh>
    <phoneticPr fontId="2"/>
  </si>
  <si>
    <t>印刷費</t>
    <rPh sb="0" eb="2">
      <t>インサツ</t>
    </rPh>
    <rPh sb="2" eb="3">
      <t>ヒ</t>
    </rPh>
    <phoneticPr fontId="2"/>
  </si>
  <si>
    <t>プログラム印刷</t>
    <rPh sb="5" eb="7">
      <t>インサツ</t>
    </rPh>
    <phoneticPr fontId="2"/>
  </si>
  <si>
    <t>広告料</t>
    <rPh sb="0" eb="2">
      <t>コウコク</t>
    </rPh>
    <rPh sb="2" eb="3">
      <t>リョウ</t>
    </rPh>
    <phoneticPr fontId="2"/>
  </si>
  <si>
    <t>貯金利息</t>
    <rPh sb="0" eb="2">
      <t>チョキン</t>
    </rPh>
    <rPh sb="2" eb="4">
      <t>リソク</t>
    </rPh>
    <phoneticPr fontId="2"/>
  </si>
  <si>
    <t>支出金額</t>
    <rPh sb="0" eb="2">
      <t>シシュツ</t>
    </rPh>
    <rPh sb="2" eb="4">
      <t>キンガク</t>
    </rPh>
    <phoneticPr fontId="2"/>
  </si>
  <si>
    <t>収入金額</t>
    <rPh sb="0" eb="2">
      <t>シュウニュウ</t>
    </rPh>
    <rPh sb="2" eb="4">
      <t>キンガク</t>
    </rPh>
    <phoneticPr fontId="2"/>
  </si>
  <si>
    <t>差引金額</t>
    <rPh sb="0" eb="2">
      <t>サシヒキ</t>
    </rPh>
    <rPh sb="2" eb="4">
      <t>キンガク</t>
    </rPh>
    <phoneticPr fontId="2"/>
  </si>
  <si>
    <t>日　付</t>
    <rPh sb="0" eb="1">
      <t>ヒ</t>
    </rPh>
    <rPh sb="2" eb="3">
      <t>ツキ</t>
    </rPh>
    <phoneticPr fontId="2"/>
  </si>
  <si>
    <t>部　門</t>
    <rPh sb="0" eb="1">
      <t>ブ</t>
    </rPh>
    <rPh sb="2" eb="3">
      <t>モン</t>
    </rPh>
    <phoneticPr fontId="2"/>
  </si>
  <si>
    <t>摘　　　要</t>
    <rPh sb="0" eb="1">
      <t>テキ</t>
    </rPh>
    <rPh sb="4" eb="5">
      <t>ヨウ</t>
    </rPh>
    <phoneticPr fontId="2"/>
  </si>
  <si>
    <t>　NO</t>
    <phoneticPr fontId="2"/>
  </si>
  <si>
    <t>合　　計</t>
    <rPh sb="0" eb="1">
      <t>ゴウ</t>
    </rPh>
    <rPh sb="3" eb="4">
      <t>ケイ</t>
    </rPh>
    <phoneticPr fontId="2"/>
  </si>
  <si>
    <t>合計</t>
    <rPh sb="0" eb="2">
      <t>ゴウケイ</t>
    </rPh>
    <phoneticPr fontId="2"/>
  </si>
  <si>
    <t>広告料</t>
    <rPh sb="0" eb="3">
      <t>コウコクリョウ</t>
    </rPh>
    <phoneticPr fontId="2"/>
  </si>
  <si>
    <t>貯金利息</t>
    <rPh sb="0" eb="2">
      <t>チョキン</t>
    </rPh>
    <rPh sb="2" eb="4">
      <t>リソク</t>
    </rPh>
    <phoneticPr fontId="2"/>
  </si>
  <si>
    <t>第６９回深津学区民体育大会（科目別補助簿）</t>
    <rPh sb="0" eb="1">
      <t>ダイ</t>
    </rPh>
    <rPh sb="3" eb="4">
      <t>カイ</t>
    </rPh>
    <rPh sb="4" eb="6">
      <t>フカツ</t>
    </rPh>
    <rPh sb="6" eb="8">
      <t>ガック</t>
    </rPh>
    <rPh sb="8" eb="9">
      <t>ミン</t>
    </rPh>
    <rPh sb="9" eb="11">
      <t>タイイク</t>
    </rPh>
    <rPh sb="11" eb="13">
      <t>タイカイ</t>
    </rPh>
    <rPh sb="14" eb="16">
      <t>カモク</t>
    </rPh>
    <rPh sb="16" eb="17">
      <t>ベツ</t>
    </rPh>
    <rPh sb="17" eb="19">
      <t>ホジョ</t>
    </rPh>
    <rPh sb="19" eb="20">
      <t>ボ</t>
    </rPh>
    <phoneticPr fontId="2"/>
  </si>
  <si>
    <t>運営費</t>
    <rPh sb="0" eb="3">
      <t>ウンエイヒ</t>
    </rPh>
    <phoneticPr fontId="2"/>
  </si>
  <si>
    <t>トウショク</t>
    <phoneticPr fontId="2"/>
  </si>
  <si>
    <t>パン（ミッシュ）</t>
    <phoneticPr fontId="2"/>
  </si>
  <si>
    <t>保険料（川島保険）</t>
    <rPh sb="0" eb="3">
      <t>ホケンリョウ</t>
    </rPh>
    <rPh sb="4" eb="6">
      <t>カワシマ</t>
    </rPh>
    <rPh sb="6" eb="8">
      <t>ホケン</t>
    </rPh>
    <phoneticPr fontId="2"/>
  </si>
  <si>
    <t>来賓接待（虎屋）</t>
    <rPh sb="0" eb="2">
      <t>ライヒン</t>
    </rPh>
    <rPh sb="2" eb="4">
      <t>セッタイ</t>
    </rPh>
    <rPh sb="5" eb="7">
      <t>トラヤ</t>
    </rPh>
    <phoneticPr fontId="2"/>
  </si>
  <si>
    <t>ナカヤマ</t>
    <phoneticPr fontId="2"/>
  </si>
  <si>
    <t>飲物（ダイレックス）</t>
    <rPh sb="0" eb="2">
      <t>ノミモノ</t>
    </rPh>
    <phoneticPr fontId="2"/>
  </si>
  <si>
    <t>備品チェック（弁当）</t>
    <rPh sb="0" eb="2">
      <t>ビヒン</t>
    </rPh>
    <rPh sb="7" eb="9">
      <t>ベントウ</t>
    </rPh>
    <phoneticPr fontId="2"/>
  </si>
  <si>
    <t>インク代</t>
    <rPh sb="3" eb="4">
      <t>ダイ</t>
    </rPh>
    <phoneticPr fontId="2"/>
  </si>
  <si>
    <t>抽選会賞品（ダイキ）</t>
    <rPh sb="0" eb="3">
      <t>チュウセンカイ</t>
    </rPh>
    <rPh sb="3" eb="5">
      <t>ショウヒン</t>
    </rPh>
    <phoneticPr fontId="2"/>
  </si>
  <si>
    <t>抽選会賞品（ドンキ）</t>
    <rPh sb="0" eb="3">
      <t>チュウセンカイ</t>
    </rPh>
    <rPh sb="3" eb="5">
      <t>ショウヒン</t>
    </rPh>
    <phoneticPr fontId="2"/>
  </si>
  <si>
    <t>抽選会賞品（ヤマダ）</t>
    <rPh sb="0" eb="3">
      <t>チュウセンカイ</t>
    </rPh>
    <rPh sb="3" eb="5">
      <t>ショウヒン</t>
    </rPh>
    <phoneticPr fontId="2"/>
  </si>
  <si>
    <t>弁当代（伊呂波）</t>
    <rPh sb="0" eb="2">
      <t>ベントウ</t>
    </rPh>
    <rPh sb="2" eb="3">
      <t>ダイ</t>
    </rPh>
    <rPh sb="4" eb="7">
      <t>イロハ</t>
    </rPh>
    <phoneticPr fontId="2"/>
  </si>
  <si>
    <t>はぶ文泉堂</t>
    <rPh sb="2" eb="3">
      <t>ブン</t>
    </rPh>
    <rPh sb="3" eb="4">
      <t>イズミ</t>
    </rPh>
    <rPh sb="4" eb="5">
      <t>ドウ</t>
    </rPh>
    <phoneticPr fontId="2"/>
  </si>
  <si>
    <t>抽選会賞品（フジイ家電）</t>
    <rPh sb="0" eb="3">
      <t>チュウセンカイ</t>
    </rPh>
    <rPh sb="3" eb="5">
      <t>ショウヒン</t>
    </rPh>
    <rPh sb="9" eb="11">
      <t>カデン</t>
    </rPh>
    <phoneticPr fontId="2"/>
  </si>
  <si>
    <t>弁当お茶（ディオ）</t>
    <rPh sb="0" eb="2">
      <t>ベントウ</t>
    </rPh>
    <rPh sb="3" eb="4">
      <t>チャ</t>
    </rPh>
    <phoneticPr fontId="2"/>
  </si>
  <si>
    <t>飲物（松岡酒店）他</t>
    <rPh sb="0" eb="2">
      <t>ノミモノ</t>
    </rPh>
    <rPh sb="3" eb="5">
      <t>マツオカ</t>
    </rPh>
    <rPh sb="5" eb="7">
      <t>サケテン</t>
    </rPh>
    <rPh sb="8" eb="9">
      <t>ホカ</t>
    </rPh>
    <phoneticPr fontId="2"/>
  </si>
  <si>
    <t>備品（ドンキ）他</t>
    <rPh sb="0" eb="2">
      <t>ビヒン</t>
    </rPh>
    <rPh sb="7" eb="8">
      <t>ホカ</t>
    </rPh>
    <phoneticPr fontId="2"/>
  </si>
  <si>
    <t>雑費</t>
    <rPh sb="0" eb="2">
      <t>ザッピ</t>
    </rPh>
    <phoneticPr fontId="2"/>
  </si>
  <si>
    <t>小学校お礼</t>
    <rPh sb="0" eb="3">
      <t>ショウガッコウ</t>
    </rPh>
    <rPh sb="4" eb="5">
      <t>レイ</t>
    </rPh>
    <phoneticPr fontId="2"/>
  </si>
  <si>
    <t>小学校弁当代現金渡し</t>
    <rPh sb="0" eb="3">
      <t>ショウガッコウ</t>
    </rPh>
    <rPh sb="3" eb="5">
      <t>ベントウ</t>
    </rPh>
    <rPh sb="5" eb="6">
      <t>ダイ</t>
    </rPh>
    <rPh sb="6" eb="8">
      <t>ゲンキン</t>
    </rPh>
    <rPh sb="8" eb="9">
      <t>ワタ</t>
    </rPh>
    <phoneticPr fontId="2"/>
  </si>
  <si>
    <t>備品（ダイレックス）他</t>
    <rPh sb="0" eb="2">
      <t>ビヒン</t>
    </rPh>
    <rPh sb="10" eb="11">
      <t>ホカ</t>
    </rPh>
    <phoneticPr fontId="2"/>
  </si>
  <si>
    <t>弁当代（新栄）</t>
    <rPh sb="0" eb="2">
      <t>ベントウ</t>
    </rPh>
    <rPh sb="2" eb="3">
      <t>ダイ</t>
    </rPh>
    <rPh sb="4" eb="5">
      <t>シン</t>
    </rPh>
    <rPh sb="5" eb="6">
      <t>サカエ</t>
    </rPh>
    <phoneticPr fontId="2"/>
  </si>
  <si>
    <t>参加賞費</t>
    <rPh sb="0" eb="2">
      <t>サンカ</t>
    </rPh>
    <rPh sb="2" eb="3">
      <t>ショウ</t>
    </rPh>
    <rPh sb="3" eb="4">
      <t>ヒ</t>
    </rPh>
    <phoneticPr fontId="2"/>
  </si>
  <si>
    <t>抽選会費</t>
    <rPh sb="0" eb="3">
      <t>チュウセンカイ</t>
    </rPh>
    <rPh sb="3" eb="4">
      <t>ヒ</t>
    </rPh>
    <phoneticPr fontId="2"/>
  </si>
  <si>
    <t>印刷代</t>
    <rPh sb="0" eb="2">
      <t>インサツ</t>
    </rPh>
    <rPh sb="2" eb="3">
      <t>ダイ</t>
    </rPh>
    <phoneticPr fontId="2"/>
  </si>
  <si>
    <t>雑費</t>
    <rPh sb="0" eb="2">
      <t>ザッピ</t>
    </rPh>
    <phoneticPr fontId="2"/>
  </si>
  <si>
    <t>収入合計</t>
    <rPh sb="0" eb="2">
      <t>シュウニュウ</t>
    </rPh>
    <rPh sb="2" eb="4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</si>
  <si>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</si>
  <si>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2018年度繰越金</t>
    <rPh sb="4" eb="6">
      <t>ネンド</t>
    </rPh>
    <rPh sb="6" eb="8">
      <t>クリコシ</t>
    </rPh>
    <rPh sb="8" eb="9">
      <t>キン</t>
    </rPh>
    <phoneticPr fontId="2"/>
  </si>
  <si>
    <t>2019年度繰越金</t>
    <rPh sb="4" eb="6">
      <t>ネンド</t>
    </rPh>
    <rPh sb="6" eb="8">
      <t>クリコシ</t>
    </rPh>
    <rPh sb="8" eb="9">
      <t>キン</t>
    </rPh>
    <phoneticPr fontId="2"/>
  </si>
  <si>
    <t>差引次年度繰越金</t>
    <rPh sb="0" eb="2">
      <t>サシヒキ</t>
    </rPh>
    <rPh sb="2" eb="5">
      <t>ジネンド</t>
    </rPh>
    <rPh sb="5" eb="7">
      <t>クリコシ</t>
    </rPh>
    <rPh sb="7" eb="8">
      <t>キン</t>
    </rPh>
    <phoneticPr fontId="2"/>
  </si>
  <si>
    <t>予算金額</t>
    <rPh sb="0" eb="2">
      <t>ヨサン</t>
    </rPh>
    <rPh sb="2" eb="4">
      <t>キンガク</t>
    </rPh>
    <phoneticPr fontId="2"/>
  </si>
  <si>
    <t>予算差異</t>
    <rPh sb="0" eb="2">
      <t>ヨサン</t>
    </rPh>
    <rPh sb="2" eb="4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</si>
</sst>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ge/mm/dd"/>
    <numFmt numFmtId="178" formatCode="#,##0_ ;[Red]\-#,##0\ 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3" fontId="3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38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>
      <alignment vertical="center"/>
    </xf>
    <xf numFmtId="38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0" fillId="0" borderId="4" xfId="0" applyBorder="1">
      <alignment vertical="center"/>
    </xf>
    <xf numFmtId="38" fontId="0" fillId="0" borderId="5" xfId="0" applyNumberFormat="1" applyBorder="1">
      <alignment vertical="center"/>
    </xf>
    <xf numFmtId="0" fontId="0" fillId="0" borderId="6" xfId="0" applyBorder="1">
      <alignment vertical="center"/>
    </xf>
    <xf numFmtId="38" fontId="0" fillId="0" borderId="7" xfId="0" applyNumberFormat="1" applyBorder="1">
      <alignment vertical="center"/>
    </xf>
    <xf numFmtId="0" fontId="0" fillId="0" borderId="5" xfId="0" applyBorder="1">
      <alignment vertical="center"/>
    </xf>
    <xf numFmtId="38" fontId="0" fillId="0" borderId="10" xfId="0" applyNumberFormat="1" applyBorder="1">
      <alignment vertical="center"/>
    </xf>
    <xf numFmtId="0" fontId="0" fillId="0" borderId="7" xfId="0" applyBorder="1">
      <alignment vertical="center"/>
    </xf>
    <xf numFmtId="0" fontId="3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2" xfId="0" applyFont="1" applyBorder="1" applyAlignment="1">
      <alignment vertical="top"/>
    </xf>
    <xf numFmtId="0" fontId="0" fillId="0" borderId="13" xfId="0" applyBorder="1" applyAlignment="1">
      <alignment vertical="top"/>
    </xf>
    <xf numFmtId="3" fontId="3" fillId="0" borderId="12" xfId="0" applyNumberFormat="1" applyFont="1" applyBorder="1" applyAlignment="1">
      <alignment vertical="top"/>
    </xf>
    <xf numFmtId="3" fontId="5" fillId="0" borderId="1" xfId="0" applyNumberFormat="1" applyFont="1" applyBorder="1">
      <alignment vertical="center"/>
    </xf>
    <xf numFmtId="38" fontId="3" fillId="0" borderId="12" xfId="1" applyFont="1" applyBorder="1" applyAlignment="1">
      <alignment vertical="top"/>
    </xf>
    <xf numFmtId="0" fontId="0" fillId="0" borderId="14" xfId="0" applyBorder="1" applyAlignment="1">
      <alignment vertical="top"/>
    </xf>
    <xf numFmtId="38" fontId="3" fillId="0" borderId="12" xfId="0" applyNumberFormat="1" applyFont="1" applyBorder="1" applyAlignment="1">
      <alignment vertical="top"/>
    </xf>
    <xf numFmtId="178" fontId="3" fillId="0" borderId="12" xfId="0" applyNumberFormat="1" applyFont="1" applyBorder="1" applyAlignment="1">
      <alignment vertical="top"/>
    </xf>
    <xf numFmtId="178" fontId="0" fillId="0" borderId="14" xfId="0" applyNumberFormat="1" applyBorder="1" applyAlignment="1">
      <alignment vertical="top"/>
    </xf>
    <xf numFmtId="178" fontId="0" fillId="0" borderId="13" xfId="0" applyNumberFormat="1" applyBorder="1" applyAlignment="1">
      <alignment vertical="top"/>
    </xf>
    <xf numFmtId="38" fontId="0" fillId="0" borderId="13" xfId="0" applyNumberFormat="1" applyBorder="1" applyAlignment="1">
      <alignment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sqref="A1:G1"/>
    </sheetView>
  </sheetViews>
  <sheetFormatPr defaultRowHeight="13.5" x14ac:dyDescent="0.15"/>
  <cols>
    <col min="1" max="1" width="5" customWidth="1"/>
    <col min="2" max="2" width="12.75" customWidth="1"/>
    <col min="4" max="4" width="24.625" customWidth="1"/>
    <col min="5" max="7" width="9.5" customWidth="1"/>
  </cols>
  <sheetData>
    <row r="1" spans="1:8" ht="24" x14ac:dyDescent="0.15">
      <c r="A1" s="23" t="s">
        <v>18</v>
      </c>
      <c r="B1" s="24"/>
      <c r="C1" s="24"/>
      <c r="D1" s="24"/>
      <c r="E1" s="24"/>
      <c r="F1" s="24"/>
      <c r="G1" s="24"/>
      <c r="H1" s="5"/>
    </row>
    <row r="2" spans="1:8" ht="14.25" x14ac:dyDescent="0.15">
      <c r="A2" s="5"/>
      <c r="B2" s="5"/>
      <c r="C2" s="5"/>
      <c r="D2" s="5"/>
      <c r="E2" s="21" t="s">
        <v>16</v>
      </c>
      <c r="F2" s="22"/>
      <c r="G2" s="22"/>
      <c r="H2" s="5"/>
    </row>
    <row r="3" spans="1:8" ht="14.25" x14ac:dyDescent="0.15">
      <c r="A3" s="2" t="s">
        <v>13</v>
      </c>
      <c r="B3" s="7" t="s">
        <v>10</v>
      </c>
      <c r="C3" s="7" t="s">
        <v>11</v>
      </c>
      <c r="D3" s="7" t="s">
        <v>12</v>
      </c>
      <c r="E3" s="7" t="s">
        <v>51</v>
      </c>
      <c r="F3" s="7" t="s">
        <v>8</v>
      </c>
      <c r="G3" s="7" t="s">
        <v>52</v>
      </c>
      <c r="H3" s="5"/>
    </row>
    <row r="4" spans="1:8" ht="14.25" x14ac:dyDescent="0.15">
      <c r="A4" s="2">
        <v>1</v>
      </c>
      <c r="B4" s="1">
        <v>43741</v>
      </c>
      <c r="C4" s="2" t="s">
        <v>5</v>
      </c>
      <c r="D4" s="2"/>
      <c r="E4" s="31">
        <v>830000</v>
      </c>
      <c r="F4" s="4">
        <v>300000</v>
      </c>
      <c r="G4" s="33">
        <f>E4-SUM(F4:F5)</f>
        <v>0</v>
      </c>
      <c r="H4" s="5"/>
    </row>
    <row r="5" spans="1:8" ht="14.25" x14ac:dyDescent="0.15">
      <c r="A5" s="2">
        <v>2</v>
      </c>
      <c r="B5" s="1">
        <v>43791</v>
      </c>
      <c r="C5" s="2" t="s">
        <v>5</v>
      </c>
      <c r="D5" s="2"/>
      <c r="E5" s="32"/>
      <c r="F5" s="3">
        <v>530000</v>
      </c>
      <c r="G5" s="32"/>
      <c r="H5" s="5"/>
    </row>
    <row r="6" spans="1:8" ht="14.25" x14ac:dyDescent="0.15">
      <c r="A6" s="2"/>
      <c r="B6" s="2"/>
      <c r="C6" s="2"/>
      <c r="D6" s="2" t="s">
        <v>14</v>
      </c>
      <c r="E6" s="2">
        <f>SUM(E4)</f>
        <v>830000</v>
      </c>
      <c r="F6" s="34">
        <f>SUM(F4:F5)</f>
        <v>830000</v>
      </c>
      <c r="G6" s="3">
        <f>SUM(G4)</f>
        <v>0</v>
      </c>
      <c r="H6" s="5"/>
    </row>
    <row r="7" spans="1:8" ht="14.25" x14ac:dyDescent="0.15">
      <c r="A7" s="9"/>
      <c r="B7" s="11"/>
      <c r="C7" s="10"/>
      <c r="D7" s="10"/>
      <c r="E7" s="21" t="s">
        <v>17</v>
      </c>
      <c r="F7" s="22"/>
      <c r="G7" s="22"/>
      <c r="H7" s="5"/>
    </row>
    <row r="8" spans="1:8" ht="14.25" x14ac:dyDescent="0.15">
      <c r="A8" s="2" t="s">
        <v>13</v>
      </c>
      <c r="B8" s="7" t="s">
        <v>10</v>
      </c>
      <c r="C8" s="7" t="s">
        <v>11</v>
      </c>
      <c r="D8" s="7" t="s">
        <v>12</v>
      </c>
      <c r="E8" s="7" t="s">
        <v>51</v>
      </c>
      <c r="F8" s="7" t="s">
        <v>8</v>
      </c>
      <c r="G8" s="7" t="s">
        <v>52</v>
      </c>
      <c r="H8" s="5"/>
    </row>
    <row r="9" spans="1:8" ht="14.25" x14ac:dyDescent="0.15">
      <c r="A9" s="2"/>
      <c r="B9" s="1"/>
      <c r="C9" s="2" t="s">
        <v>6</v>
      </c>
      <c r="D9" s="2"/>
      <c r="E9" s="4">
        <v>2</v>
      </c>
      <c r="F9" s="2">
        <v>0</v>
      </c>
      <c r="G9" s="4">
        <f>E9-SUM(F9)</f>
        <v>2</v>
      </c>
      <c r="H9" s="8"/>
    </row>
    <row r="10" spans="1:8" ht="14.25" x14ac:dyDescent="0.15">
      <c r="A10" s="2"/>
      <c r="B10" s="2"/>
      <c r="C10" s="2"/>
      <c r="D10" s="2" t="s">
        <v>14</v>
      </c>
      <c r="E10" s="4">
        <f>SUM(E9)</f>
        <v>2</v>
      </c>
      <c r="F10" s="34">
        <f>SUM(F9)</f>
        <v>0</v>
      </c>
      <c r="G10" s="2">
        <f>SUM(G9)</f>
        <v>2</v>
      </c>
      <c r="H10" s="5"/>
    </row>
    <row r="11" spans="1:8" ht="14.25" x14ac:dyDescent="0.15">
      <c r="E11" s="21" t="s">
        <v>19</v>
      </c>
      <c r="F11" s="22"/>
      <c r="G11" s="22"/>
      <c r="H11" s="5"/>
    </row>
    <row r="12" spans="1:8" ht="14.25" x14ac:dyDescent="0.15">
      <c r="A12" s="2" t="s">
        <v>13</v>
      </c>
      <c r="B12" s="7" t="s">
        <v>10</v>
      </c>
      <c r="C12" s="7" t="s">
        <v>11</v>
      </c>
      <c r="D12" s="7" t="s">
        <v>12</v>
      </c>
      <c r="E12" s="2" t="s">
        <v>7</v>
      </c>
      <c r="F12" s="2" t="s">
        <v>8</v>
      </c>
      <c r="G12" s="2" t="s">
        <v>9</v>
      </c>
      <c r="H12" s="5"/>
    </row>
    <row r="13" spans="1:8" ht="14.25" x14ac:dyDescent="0.15">
      <c r="A13" s="2">
        <v>1</v>
      </c>
      <c r="B13" s="1">
        <v>43741</v>
      </c>
      <c r="C13" s="2" t="s">
        <v>0</v>
      </c>
      <c r="D13" s="2" t="s">
        <v>21</v>
      </c>
      <c r="E13" s="35">
        <v>220000</v>
      </c>
      <c r="F13" s="3">
        <v>6400</v>
      </c>
      <c r="G13" s="37">
        <f>E13-SUM(F13:F25)</f>
        <v>-13450</v>
      </c>
      <c r="H13" s="5"/>
    </row>
    <row r="14" spans="1:8" ht="14.25" x14ac:dyDescent="0.15">
      <c r="A14" s="2">
        <v>2</v>
      </c>
      <c r="B14" s="1">
        <v>43741</v>
      </c>
      <c r="C14" s="2" t="s">
        <v>19</v>
      </c>
      <c r="D14" s="2" t="s">
        <v>22</v>
      </c>
      <c r="E14" s="36"/>
      <c r="F14" s="3">
        <v>25200</v>
      </c>
      <c r="G14" s="36"/>
      <c r="H14" s="5"/>
    </row>
    <row r="15" spans="1:8" ht="14.25" x14ac:dyDescent="0.15">
      <c r="A15" s="2">
        <v>3</v>
      </c>
      <c r="B15" s="1">
        <v>43741</v>
      </c>
      <c r="C15" s="2" t="s">
        <v>19</v>
      </c>
      <c r="D15" s="2" t="s">
        <v>23</v>
      </c>
      <c r="E15" s="36"/>
      <c r="F15" s="3">
        <v>4530</v>
      </c>
      <c r="G15" s="36"/>
      <c r="H15" s="5"/>
    </row>
    <row r="16" spans="1:8" ht="14.25" x14ac:dyDescent="0.15">
      <c r="A16" s="2">
        <v>4</v>
      </c>
      <c r="B16" s="1">
        <v>43741</v>
      </c>
      <c r="C16" s="2" t="s">
        <v>19</v>
      </c>
      <c r="D16" s="2" t="s">
        <v>25</v>
      </c>
      <c r="E16" s="36"/>
      <c r="F16" s="4">
        <v>1004</v>
      </c>
      <c r="G16" s="36"/>
      <c r="H16" s="5"/>
    </row>
    <row r="17" spans="1:9" ht="14.25" x14ac:dyDescent="0.15">
      <c r="A17" s="2">
        <v>5</v>
      </c>
      <c r="B17" s="1">
        <v>43741</v>
      </c>
      <c r="C17" s="2" t="s">
        <v>19</v>
      </c>
      <c r="D17" s="2" t="s">
        <v>26</v>
      </c>
      <c r="E17" s="36"/>
      <c r="F17" s="4">
        <v>7300</v>
      </c>
      <c r="G17" s="36"/>
      <c r="H17" s="5"/>
    </row>
    <row r="18" spans="1:9" ht="14.25" x14ac:dyDescent="0.15">
      <c r="A18" s="2">
        <v>6</v>
      </c>
      <c r="B18" s="1">
        <v>43741</v>
      </c>
      <c r="C18" s="2" t="s">
        <v>19</v>
      </c>
      <c r="D18" s="2" t="s">
        <v>26</v>
      </c>
      <c r="E18" s="36"/>
      <c r="F18" s="3">
        <v>8600</v>
      </c>
      <c r="G18" s="36"/>
      <c r="H18" s="5"/>
    </row>
    <row r="19" spans="1:9" ht="14.25" x14ac:dyDescent="0.15">
      <c r="A19" s="2">
        <v>7</v>
      </c>
      <c r="B19" s="1">
        <v>43741</v>
      </c>
      <c r="C19" s="2" t="s">
        <v>19</v>
      </c>
      <c r="D19" s="2" t="s">
        <v>27</v>
      </c>
      <c r="E19" s="36"/>
      <c r="F19" s="3">
        <v>1069</v>
      </c>
      <c r="G19" s="36"/>
      <c r="H19" s="5"/>
      <c r="I19" s="12"/>
    </row>
    <row r="20" spans="1:9" ht="14.25" x14ac:dyDescent="0.15">
      <c r="A20" s="2">
        <v>8</v>
      </c>
      <c r="B20" s="1">
        <v>43791</v>
      </c>
      <c r="C20" s="2" t="s">
        <v>19</v>
      </c>
      <c r="D20" s="2" t="s">
        <v>31</v>
      </c>
      <c r="E20" s="36"/>
      <c r="F20" s="3">
        <v>96000</v>
      </c>
      <c r="G20" s="36"/>
      <c r="H20" s="5"/>
      <c r="I20" s="13"/>
    </row>
    <row r="21" spans="1:9" ht="14.25" x14ac:dyDescent="0.15">
      <c r="A21" s="2">
        <v>9</v>
      </c>
      <c r="B21" s="1">
        <v>43796</v>
      </c>
      <c r="C21" s="2" t="s">
        <v>19</v>
      </c>
      <c r="D21" s="2" t="s">
        <v>34</v>
      </c>
      <c r="E21" s="36"/>
      <c r="F21" s="3">
        <v>34078</v>
      </c>
      <c r="G21" s="36"/>
      <c r="H21" s="5"/>
    </row>
    <row r="22" spans="1:9" ht="14.25" x14ac:dyDescent="0.15">
      <c r="A22" s="2">
        <v>10</v>
      </c>
      <c r="B22" s="1">
        <v>43796</v>
      </c>
      <c r="C22" s="2" t="s">
        <v>19</v>
      </c>
      <c r="D22" s="2" t="s">
        <v>35</v>
      </c>
      <c r="E22" s="36"/>
      <c r="F22" s="3">
        <v>19443</v>
      </c>
      <c r="G22" s="36"/>
      <c r="H22" s="5"/>
    </row>
    <row r="23" spans="1:9" ht="14.25" x14ac:dyDescent="0.15">
      <c r="A23" s="2">
        <v>11</v>
      </c>
      <c r="B23" s="1">
        <v>43796</v>
      </c>
      <c r="C23" s="2" t="s">
        <v>19</v>
      </c>
      <c r="D23" s="2" t="s">
        <v>36</v>
      </c>
      <c r="E23" s="36"/>
      <c r="F23" s="3">
        <v>4029</v>
      </c>
      <c r="G23" s="36"/>
      <c r="H23" s="5"/>
    </row>
    <row r="24" spans="1:9" ht="14.25" x14ac:dyDescent="0.15">
      <c r="A24" s="2">
        <v>12</v>
      </c>
      <c r="B24" s="1">
        <v>43797</v>
      </c>
      <c r="C24" s="2" t="s">
        <v>19</v>
      </c>
      <c r="D24" s="2" t="s">
        <v>40</v>
      </c>
      <c r="E24" s="36"/>
      <c r="F24" s="3">
        <v>20397</v>
      </c>
      <c r="G24" s="36"/>
      <c r="H24" s="5"/>
    </row>
    <row r="25" spans="1:9" ht="14.25" x14ac:dyDescent="0.15">
      <c r="A25" s="2">
        <v>12</v>
      </c>
      <c r="B25" s="1">
        <v>43797</v>
      </c>
      <c r="C25" s="2" t="s">
        <v>19</v>
      </c>
      <c r="D25" s="2" t="s">
        <v>41</v>
      </c>
      <c r="E25" s="32"/>
      <c r="F25" s="3">
        <v>5400</v>
      </c>
      <c r="G25" s="32"/>
      <c r="H25" s="5"/>
    </row>
    <row r="26" spans="1:9" ht="14.25" x14ac:dyDescent="0.15">
      <c r="A26" s="2"/>
      <c r="B26" s="2"/>
      <c r="C26" s="2"/>
      <c r="D26" s="2" t="s">
        <v>15</v>
      </c>
      <c r="E26" s="6">
        <f>SUM(E13)</f>
        <v>220000</v>
      </c>
      <c r="F26" s="6">
        <f>SUM(F13:F25)</f>
        <v>233450</v>
      </c>
      <c r="G26" s="3">
        <f>SUM(G13)</f>
        <v>-13450</v>
      </c>
      <c r="H26" s="5"/>
    </row>
    <row r="27" spans="1:9" ht="14.25" x14ac:dyDescent="0.15">
      <c r="A27" s="5"/>
      <c r="B27" s="5"/>
      <c r="C27" s="5"/>
      <c r="D27" s="5"/>
      <c r="E27" s="5"/>
      <c r="F27" s="5"/>
      <c r="G27" s="5"/>
      <c r="H27" s="5"/>
    </row>
    <row r="28" spans="1:9" ht="14.25" x14ac:dyDescent="0.15">
      <c r="E28" s="21" t="s">
        <v>42</v>
      </c>
      <c r="F28" s="22"/>
      <c r="G28" s="22"/>
      <c r="H28" s="5"/>
    </row>
    <row r="29" spans="1:9" ht="14.25" x14ac:dyDescent="0.15">
      <c r="A29" s="2" t="s">
        <v>13</v>
      </c>
      <c r="B29" s="7" t="s">
        <v>10</v>
      </c>
      <c r="C29" s="7" t="s">
        <v>11</v>
      </c>
      <c r="D29" s="7" t="s">
        <v>12</v>
      </c>
      <c r="E29" s="7" t="s">
        <v>51</v>
      </c>
      <c r="F29" s="7" t="s">
        <v>7</v>
      </c>
      <c r="G29" s="7" t="s">
        <v>52</v>
      </c>
      <c r="H29" s="5"/>
    </row>
    <row r="30" spans="1:9" ht="14.25" x14ac:dyDescent="0.15">
      <c r="A30" s="2">
        <v>1</v>
      </c>
      <c r="B30" s="1">
        <v>43741</v>
      </c>
      <c r="C30" s="2" t="s">
        <v>1</v>
      </c>
      <c r="D30" s="2" t="s">
        <v>20</v>
      </c>
      <c r="E30" s="33">
        <v>200000</v>
      </c>
      <c r="F30" s="4">
        <v>51975</v>
      </c>
      <c r="G30" s="38">
        <f>E30-SUM(F30:F33)</f>
        <v>-7646</v>
      </c>
      <c r="H30" s="5"/>
    </row>
    <row r="31" spans="1:9" ht="14.25" x14ac:dyDescent="0.15">
      <c r="A31" s="2">
        <v>1</v>
      </c>
      <c r="B31" s="1">
        <v>43741</v>
      </c>
      <c r="C31" s="2" t="s">
        <v>1</v>
      </c>
      <c r="D31" s="2" t="s">
        <v>20</v>
      </c>
      <c r="E31" s="36"/>
      <c r="F31" s="4">
        <v>45397</v>
      </c>
      <c r="G31" s="39"/>
      <c r="H31" s="5"/>
    </row>
    <row r="32" spans="1:9" ht="14.25" x14ac:dyDescent="0.15">
      <c r="A32" s="2">
        <v>2</v>
      </c>
      <c r="B32" s="1">
        <v>43741</v>
      </c>
      <c r="C32" s="2" t="s">
        <v>1</v>
      </c>
      <c r="D32" s="2" t="s">
        <v>24</v>
      </c>
      <c r="E32" s="36"/>
      <c r="F32" s="4">
        <v>78300</v>
      </c>
      <c r="G32" s="39"/>
      <c r="H32" s="5"/>
    </row>
    <row r="33" spans="1:8" ht="14.25" x14ac:dyDescent="0.15">
      <c r="A33" s="2">
        <v>3</v>
      </c>
      <c r="B33" s="1">
        <v>43791</v>
      </c>
      <c r="C33" s="2" t="s">
        <v>1</v>
      </c>
      <c r="D33" s="2" t="s">
        <v>32</v>
      </c>
      <c r="E33" s="32"/>
      <c r="F33" s="3">
        <v>31974</v>
      </c>
      <c r="G33" s="40"/>
      <c r="H33" s="5"/>
    </row>
    <row r="34" spans="1:8" ht="14.25" x14ac:dyDescent="0.15">
      <c r="A34" s="2"/>
      <c r="B34" s="2"/>
      <c r="C34" s="2"/>
      <c r="D34" s="2" t="s">
        <v>14</v>
      </c>
      <c r="E34" s="4">
        <f>SUM(E30)</f>
        <v>200000</v>
      </c>
      <c r="F34" s="4">
        <f>SUM(F30:F33)</f>
        <v>207646</v>
      </c>
      <c r="G34" s="3">
        <f>SUM(G30)</f>
        <v>-7646</v>
      </c>
      <c r="H34" s="5"/>
    </row>
    <row r="35" spans="1:8" ht="14.25" x14ac:dyDescent="0.15">
      <c r="A35" s="5"/>
      <c r="B35" s="5"/>
      <c r="C35" s="5"/>
      <c r="D35" s="5"/>
      <c r="E35" s="21" t="s">
        <v>43</v>
      </c>
      <c r="F35" s="22"/>
      <c r="G35" s="22"/>
      <c r="H35" s="5"/>
    </row>
    <row r="36" spans="1:8" ht="14.25" x14ac:dyDescent="0.15">
      <c r="A36" s="2" t="s">
        <v>13</v>
      </c>
      <c r="B36" s="7" t="s">
        <v>10</v>
      </c>
      <c r="C36" s="7" t="s">
        <v>11</v>
      </c>
      <c r="D36" s="7" t="s">
        <v>12</v>
      </c>
      <c r="E36" s="7" t="s">
        <v>51</v>
      </c>
      <c r="F36" s="7" t="s">
        <v>7</v>
      </c>
      <c r="G36" s="7" t="s">
        <v>52</v>
      </c>
      <c r="H36" s="5"/>
    </row>
    <row r="37" spans="1:8" ht="14.25" x14ac:dyDescent="0.15">
      <c r="A37" s="2">
        <v>1</v>
      </c>
      <c r="B37" s="1">
        <v>43741</v>
      </c>
      <c r="C37" s="2" t="s">
        <v>2</v>
      </c>
      <c r="D37" s="2" t="s">
        <v>28</v>
      </c>
      <c r="E37" s="35">
        <v>100000</v>
      </c>
      <c r="F37" s="3">
        <v>13824</v>
      </c>
      <c r="G37" s="37">
        <f>E37-SUM(F37:F41)</f>
        <v>10644</v>
      </c>
      <c r="H37" s="5"/>
    </row>
    <row r="38" spans="1:8" ht="14.25" x14ac:dyDescent="0.15">
      <c r="A38" s="2">
        <v>2</v>
      </c>
      <c r="B38" s="1">
        <v>43741</v>
      </c>
      <c r="C38" s="2" t="s">
        <v>2</v>
      </c>
      <c r="D38" s="2" t="s">
        <v>28</v>
      </c>
      <c r="E38" s="36"/>
      <c r="F38" s="3">
        <v>11664</v>
      </c>
      <c r="G38" s="36"/>
      <c r="H38" s="5"/>
    </row>
    <row r="39" spans="1:8" ht="14.25" x14ac:dyDescent="0.15">
      <c r="A39" s="2">
        <v>3</v>
      </c>
      <c r="B39" s="1">
        <v>43741</v>
      </c>
      <c r="C39" s="2" t="s">
        <v>2</v>
      </c>
      <c r="D39" s="2" t="s">
        <v>29</v>
      </c>
      <c r="E39" s="36"/>
      <c r="F39" s="3">
        <v>41190</v>
      </c>
      <c r="G39" s="36"/>
      <c r="H39" s="5"/>
    </row>
    <row r="40" spans="1:8" ht="14.25" x14ac:dyDescent="0.15">
      <c r="A40" s="2">
        <v>3</v>
      </c>
      <c r="B40" s="1">
        <v>43741</v>
      </c>
      <c r="C40" s="2" t="s">
        <v>2</v>
      </c>
      <c r="D40" s="2" t="s">
        <v>30</v>
      </c>
      <c r="E40" s="36"/>
      <c r="F40" s="3">
        <v>2678</v>
      </c>
      <c r="G40" s="36"/>
      <c r="H40" s="5"/>
    </row>
    <row r="41" spans="1:8" ht="14.25" x14ac:dyDescent="0.15">
      <c r="A41" s="2">
        <v>3</v>
      </c>
      <c r="B41" s="1">
        <v>43791</v>
      </c>
      <c r="C41" s="2" t="s">
        <v>2</v>
      </c>
      <c r="D41" s="2" t="s">
        <v>33</v>
      </c>
      <c r="E41" s="32"/>
      <c r="F41" s="3">
        <v>20000</v>
      </c>
      <c r="G41" s="32"/>
      <c r="H41" s="5"/>
    </row>
    <row r="42" spans="1:8" ht="14.25" x14ac:dyDescent="0.15">
      <c r="A42" s="2"/>
      <c r="B42" s="2"/>
      <c r="C42" s="2"/>
      <c r="D42" s="2" t="s">
        <v>14</v>
      </c>
      <c r="E42" s="6">
        <f>SUM(E37)</f>
        <v>100000</v>
      </c>
      <c r="F42" s="6">
        <f>SUM(F37:F41)</f>
        <v>89356</v>
      </c>
      <c r="G42" s="3">
        <f>SUM(G37:G41)</f>
        <v>10644</v>
      </c>
      <c r="H42" s="5"/>
    </row>
    <row r="43" spans="1:8" ht="14.25" x14ac:dyDescent="0.15">
      <c r="E43" s="21" t="s">
        <v>44</v>
      </c>
      <c r="F43" s="22"/>
      <c r="G43" s="22"/>
      <c r="H43" s="5"/>
    </row>
    <row r="44" spans="1:8" ht="14.25" x14ac:dyDescent="0.15">
      <c r="A44" s="2" t="s">
        <v>13</v>
      </c>
      <c r="B44" s="7" t="s">
        <v>10</v>
      </c>
      <c r="C44" s="7" t="s">
        <v>11</v>
      </c>
      <c r="D44" s="7" t="s">
        <v>12</v>
      </c>
      <c r="E44" s="7" t="s">
        <v>51</v>
      </c>
      <c r="F44" s="7" t="s">
        <v>7</v>
      </c>
      <c r="G44" s="7" t="s">
        <v>52</v>
      </c>
      <c r="H44" s="5"/>
    </row>
    <row r="45" spans="1:8" ht="14.25" x14ac:dyDescent="0.15">
      <c r="A45" s="2">
        <v>1</v>
      </c>
      <c r="B45" s="1">
        <v>43791</v>
      </c>
      <c r="C45" s="2" t="s">
        <v>3</v>
      </c>
      <c r="D45" s="2" t="s">
        <v>4</v>
      </c>
      <c r="E45" s="33">
        <v>270000</v>
      </c>
      <c r="F45" s="2">
        <v>270756</v>
      </c>
      <c r="G45" s="37">
        <f>E45-SUM(F45:F46)</f>
        <v>-756</v>
      </c>
      <c r="H45" s="5"/>
    </row>
    <row r="46" spans="1:8" ht="14.25" x14ac:dyDescent="0.15">
      <c r="A46" s="2">
        <v>2</v>
      </c>
      <c r="B46" s="1"/>
      <c r="C46" s="2"/>
      <c r="D46" s="2"/>
      <c r="E46" s="32"/>
      <c r="F46" s="3"/>
      <c r="G46" s="41"/>
      <c r="H46" s="5"/>
    </row>
    <row r="47" spans="1:8" ht="14.25" x14ac:dyDescent="0.15">
      <c r="A47" s="2"/>
      <c r="B47" s="2"/>
      <c r="C47" s="2"/>
      <c r="D47" s="2" t="s">
        <v>14</v>
      </c>
      <c r="E47" s="4">
        <f>SUM(E45)</f>
        <v>270000</v>
      </c>
      <c r="F47" s="2">
        <f>SUM(F45:F46)</f>
        <v>270756</v>
      </c>
      <c r="G47" s="3">
        <f>SUM(G45)</f>
        <v>-756</v>
      </c>
      <c r="H47" s="5"/>
    </row>
    <row r="48" spans="1:8" ht="14.25" x14ac:dyDescent="0.15">
      <c r="A48" s="5"/>
      <c r="B48" s="5"/>
      <c r="C48" s="5"/>
      <c r="D48" s="5"/>
      <c r="E48" s="21" t="s">
        <v>45</v>
      </c>
      <c r="F48" s="22"/>
      <c r="G48" s="22"/>
      <c r="H48" s="5"/>
    </row>
    <row r="49" spans="1:8" ht="14.25" x14ac:dyDescent="0.15">
      <c r="A49" s="2" t="s">
        <v>13</v>
      </c>
      <c r="B49" s="7" t="s">
        <v>10</v>
      </c>
      <c r="C49" s="7" t="s">
        <v>11</v>
      </c>
      <c r="D49" s="7" t="s">
        <v>12</v>
      </c>
      <c r="E49" s="7" t="s">
        <v>51</v>
      </c>
      <c r="F49" s="7" t="s">
        <v>7</v>
      </c>
      <c r="G49" s="7" t="s">
        <v>52</v>
      </c>
      <c r="H49" s="5"/>
    </row>
    <row r="50" spans="1:8" ht="14.25" x14ac:dyDescent="0.15">
      <c r="A50" s="2">
        <v>1</v>
      </c>
      <c r="B50" s="1">
        <v>43803</v>
      </c>
      <c r="C50" s="2" t="s">
        <v>37</v>
      </c>
      <c r="D50" s="2" t="s">
        <v>38</v>
      </c>
      <c r="E50" s="35">
        <v>15000</v>
      </c>
      <c r="F50" s="3">
        <v>10000</v>
      </c>
      <c r="G50" s="35">
        <f>E50-SUM(F50:F51)</f>
        <v>-10000</v>
      </c>
      <c r="H50" s="5"/>
    </row>
    <row r="51" spans="1:8" ht="14.25" x14ac:dyDescent="0.15">
      <c r="A51" s="2">
        <v>1</v>
      </c>
      <c r="B51" s="1">
        <v>43804</v>
      </c>
      <c r="C51" s="2" t="s">
        <v>37</v>
      </c>
      <c r="D51" s="2" t="s">
        <v>39</v>
      </c>
      <c r="E51" s="32"/>
      <c r="F51" s="3">
        <v>15000</v>
      </c>
      <c r="G51" s="32"/>
      <c r="H51" s="5"/>
    </row>
    <row r="52" spans="1:8" ht="14.25" x14ac:dyDescent="0.15">
      <c r="A52" s="2"/>
      <c r="B52" s="2"/>
      <c r="C52" s="2"/>
      <c r="D52" s="2" t="s">
        <v>14</v>
      </c>
      <c r="E52" s="4">
        <f>SUM(E50)</f>
        <v>15000</v>
      </c>
      <c r="F52" s="6">
        <f>SUM(F50:F51)</f>
        <v>25000</v>
      </c>
      <c r="G52" s="3">
        <f>SUM(G50:G51)</f>
        <v>-10000</v>
      </c>
      <c r="H52" s="5"/>
    </row>
    <row r="53" spans="1:8" ht="15" thickBot="1" x14ac:dyDescent="0.2">
      <c r="A53" s="5"/>
      <c r="B53" s="5"/>
      <c r="C53" s="5"/>
      <c r="D53" s="5"/>
      <c r="E53" s="5"/>
      <c r="F53" s="5"/>
      <c r="G53" s="5"/>
      <c r="H53" s="5"/>
    </row>
    <row r="54" spans="1:8" ht="14.25" x14ac:dyDescent="0.15">
      <c r="B54" s="14" t="s">
        <v>46</v>
      </c>
      <c r="C54" s="15">
        <f>F6+F10</f>
        <v>830000</v>
      </c>
      <c r="E54" s="25" t="s">
        <v>48</v>
      </c>
      <c r="F54" s="26"/>
      <c r="G54" s="18">
        <v>1148</v>
      </c>
      <c r="H54" s="5"/>
    </row>
    <row r="55" spans="1:8" ht="15" thickBot="1" x14ac:dyDescent="0.2">
      <c r="B55" s="16" t="s">
        <v>47</v>
      </c>
      <c r="C55" s="17">
        <f>F26+F34+F42+F47+F52</f>
        <v>826208</v>
      </c>
      <c r="E55" s="27" t="s">
        <v>49</v>
      </c>
      <c r="F55" s="28"/>
      <c r="G55" s="19">
        <f>C54-C55</f>
        <v>3792</v>
      </c>
      <c r="H55" s="5"/>
    </row>
    <row r="56" spans="1:8" ht="15" thickBot="1" x14ac:dyDescent="0.2">
      <c r="E56" s="29" t="s">
        <v>50</v>
      </c>
      <c r="F56" s="30"/>
      <c r="G56" s="20">
        <f>SUM(G54:G55)</f>
        <v>4940</v>
      </c>
      <c r="H56" s="5"/>
    </row>
    <row r="57" spans="1:8" ht="14.25" x14ac:dyDescent="0.15">
      <c r="H57" s="5"/>
    </row>
  </sheetData>
  <mergeCells count="23">
    <mergeCell ref="E37:E41"/>
    <mergeCell ref="G37:G41"/>
    <mergeCell ref="E45:E46"/>
    <mergeCell ref="G45:G46"/>
    <mergeCell ref="E50:E51"/>
    <mergeCell ref="G50:G51"/>
    <mergeCell ref="E43:G43"/>
    <mergeCell ref="E48:G48"/>
    <mergeCell ref="E54:F54"/>
    <mergeCell ref="E55:F55"/>
    <mergeCell ref="E56:F56"/>
    <mergeCell ref="E35:G35"/>
    <mergeCell ref="E2:G2"/>
    <mergeCell ref="E7:G7"/>
    <mergeCell ref="A1:G1"/>
    <mergeCell ref="E11:G11"/>
    <mergeCell ref="E28:G28"/>
    <mergeCell ref="E4:E5"/>
    <mergeCell ref="G4:G5"/>
    <mergeCell ref="E13:E25"/>
    <mergeCell ref="G13:G25"/>
    <mergeCell ref="E30:E33"/>
    <mergeCell ref="G30:G33"/>
  </mergeCells>
  <phoneticPr fontId="2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syouzou</dc:creator>
  <cp:lastModifiedBy>takata</cp:lastModifiedBy>
  <cp:lastPrinted>2020-04-18T01:22:35Z</cp:lastPrinted>
  <dcterms:created xsi:type="dcterms:W3CDTF">2013-03-26T15:50:39Z</dcterms:created>
  <dcterms:modified xsi:type="dcterms:W3CDTF">2020-04-18T03:05:12Z</dcterms:modified>
</cp:coreProperties>
</file>